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<sst xmlns="http://schemas.openxmlformats.org/spreadsheetml/2006/main" count="166" uniqueCount="60">
  <si>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</si>
  <si>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</si>
  <si>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</si>
  <si>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</si>
  <si>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</si>
  <si>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</si>
  <si>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</si>
  <si>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</si>
  <si>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</si>
  <si>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</si>
  <si>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</si>
  <si>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</si>
  <si>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</si>
  <si>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</si>
  <si>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</si>
  <si>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</si>
  <si>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</si>
  <si>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</si>
  <si>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</si>
  <si>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</si>
  <si>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</si>
  <si>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</si>
  <si>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</si>
  <si>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</si>
  <si>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</si>
  <si>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</si>
  <si>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</si>
  <si>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</si>
  <si>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</si>
  <si>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</si>
  <si>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</si>
  <si>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</si>
  <si>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</si>
  <si>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</si>
  <si>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</si>
  <si>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</si>
  <si>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</si>
  <si>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</si>
  <si>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</si>
  <si>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</si>
  <si>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</si>
  <si>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</si>
  <si>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</si>
  <si>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</si>
  <si>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</si>
  <si>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</si>
  <si>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</si>
  <si>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</si>
  <si>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</si>
  <si>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</si>
  <si>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</si>
  <si>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</si>
  <si>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</si>
  <si>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</si>
  <si>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</si>
  <si>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</si>
  <si>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</si>
  <si>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</si>
  <si>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</si>
  <si>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"Курганская поликлиника №2")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</si>
</sst>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9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13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0.09545720502944094</v>
      </c>
      <c r="C8" s="4" t="s">
        <v>50</v>
      </c>
      <c r="D8" s="4" t="s">
        <v>50</v>
      </c>
      <c r="E8" s="2">
        <v>0.0780795516772987</v>
      </c>
      <c r="F8" s="2">
        <f>IF(AND(B8=0,E8&gt;0),100,(IF(B8=0,0,E8/B8*100-100)))</f>
        <v>-18.204653432690193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0.03689320388349515</v>
      </c>
      <c r="C9" s="4" t="s">
        <v>50</v>
      </c>
      <c r="D9" s="4" t="s">
        <v>50</v>
      </c>
      <c r="E9" s="2">
        <v>0.031693077564637205</v>
      </c>
      <c r="F9" s="2">
        <f>IF(AND(B9=0,E9&gt;0),100,(IF(B9=0,0,E9/B9*100-100)))</f>
        <v>-14.095079232693905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0.024096385542168676</v>
      </c>
      <c r="C10" s="4" t="s">
        <v>50</v>
      </c>
      <c r="D10" s="4" t="s">
        <v>50</v>
      </c>
      <c r="E10" s="2">
        <v>0.053571428571428575</v>
      </c>
      <c r="F10" s="2">
        <f>IF(AND(B10=0,E10&gt;0),100,(IF(B10=0,0,E10/B10*100-100)))</f>
        <v>122.32142857142856</v>
      </c>
      <c r="G10" s="4" t="s">
        <v>50</v>
      </c>
      <c r="H10" s="14">
        <f>IF(F10&lt;5,0,(IF(F10&gt;=10,1,0.5)))</f>
        <v>1</v>
      </c>
      <c r="I10" s="16">
        <f>IF(OR(V_пр_4_2&gt;0,V_пр_4_5&gt;0,V_пр_4_6&gt;0),1,0)</f>
        <v>1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0.011299435028248588</v>
      </c>
      <c r="C12" s="4" t="s">
        <v>50</v>
      </c>
      <c r="D12" s="4" t="s">
        <v>50</v>
      </c>
      <c r="E12" s="2">
        <v>0.0078125</v>
      </c>
      <c r="F12" s="2">
        <f>IF(AND(B12=0,E12&gt;0),100,(IF(B12=0,0,E12/B12*100-100)))</f>
        <v>-30.859375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1</v>
      </c>
      <c r="F13" s="4" t="s">
        <v>50</v>
      </c>
      <c r="G13" s="2">
        <f>IF(C13=0,0,E13/C13*100)</f>
        <v>157.9778830963665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0.002665955745134631</v>
      </c>
      <c r="C14" s="4" t="s">
        <v>50</v>
      </c>
      <c r="D14" s="4" t="s">
        <v>50</v>
      </c>
      <c r="E14" s="2">
        <v>0.020253283522473627</v>
      </c>
      <c r="F14" s="2">
        <f>IF(AND(B14=0,E14&gt;0),100,(IF(B14=0,0,E14/B14*100-100)))</f>
        <v>659.7006649279857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0.1436950146627566</v>
      </c>
      <c r="C15" s="4" t="s">
        <v>50</v>
      </c>
      <c r="D15" s="4" t="s">
        <v>50</v>
      </c>
      <c r="E15" s="2">
        <v>0.11536383073705975</v>
      </c>
      <c r="F15" s="2">
        <f>IF(AND(B15=0,E15&gt;0),100,(IF(B15=0,0,E15/B15*100-100)))</f>
        <v>-19.7161912625768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0.0020140428677014044</v>
      </c>
      <c r="C16" s="2">
        <v>1</v>
      </c>
      <c r="D16" s="4" t="s">
        <v>50</v>
      </c>
      <c r="E16" s="2">
        <v>0.013860883095438453</v>
      </c>
      <c r="F16" s="4" t="s">
        <v>50</v>
      </c>
      <c r="G16" s="2">
        <f>IF(C16=0,0,E16/C16*100)</f>
        <v>1.3860883095438452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0.0008920606601248885</v>
      </c>
      <c r="C17" s="2">
        <v>1</v>
      </c>
      <c r="D17" s="4" t="s">
        <v>50</v>
      </c>
      <c r="E17" s="2">
        <v>0.00830564784053156</v>
      </c>
      <c r="F17" s="4" t="s">
        <v>50</v>
      </c>
      <c r="G17" s="2">
        <f>IF(C17=0,0,E17/C17*100)</f>
        <v>0.830564784053156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0.0005132482196702381</v>
      </c>
      <c r="C18" s="2">
        <v>1</v>
      </c>
      <c r="D18" s="4" t="s">
        <v>50</v>
      </c>
      <c r="E18" s="2">
        <v>0.0046334602018864805</v>
      </c>
      <c r="F18" s="4" t="s">
        <v>50</v>
      </c>
      <c r="G18" s="2">
        <f>IF(C18=0,0,E18/C18*100)</f>
        <v>0.46334602018864807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0.5684376407023863</v>
      </c>
      <c r="C19" s="4" t="s">
        <v>50</v>
      </c>
      <c r="D19" s="4" t="s">
        <v>50</v>
      </c>
      <c r="E19" s="2">
        <v>0.49655425219941357</v>
      </c>
      <c r="F19" s="2">
        <f>IF(AND(B19=0,E19&gt;0),100,(IF(B19=0,0,E19/B19*100-100)))</f>
        <v>-12.645782642780404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0.1116609959789669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1.6523190297582658E-05</v>
      </c>
      <c r="C21" s="4" t="s">
        <v>50</v>
      </c>
      <c r="D21" s="4" t="s">
        <v>50</v>
      </c>
      <c r="E21" s="2">
        <v>0.0001499780389300138</v>
      </c>
      <c r="F21" s="2">
        <f>IF(AND(B21=0,E21&gt;0),100,(IF(B21=0,0,E21/B21*100-100)))</f>
        <v>807.6820894083365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0.15556666666666666</v>
      </c>
      <c r="E22" s="2">
        <v>0.1244</v>
      </c>
      <c r="F22" s="2">
        <f>IF(AND(D22=0,E22&gt;0),100,(IF(D22=0,0,E22/D22*100-100)))</f>
        <v>-20.034283265481037</v>
      </c>
      <c r="G22" s="4" t="s">
        <v>50</v>
      </c>
      <c r="H22" s="14">
        <f>IF(F22&gt;-2,0,(IF(AND(F22&lt;=-2,F22&gt;-5),1,IF(AND(F22&lt;=-5,F22&gt;-10),2,3))))</f>
        <v>3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0.004496518242296233</v>
      </c>
      <c r="E23" s="2">
        <v>0.002010419902799947</v>
      </c>
      <c r="F23" s="2">
        <f>IF(AND(D23=0,E23&gt;0),100,(IF(D23=0,0,E23/D23*100-100)))</f>
        <v>-55.289408505250776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0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</v>
      </c>
      <c r="D25" s="4" t="s">
        <v>50</v>
      </c>
      <c r="E25" s="2">
        <v>0</v>
      </c>
      <c r="F25" s="4" t="s">
        <v>50</v>
      </c>
      <c r="G25" s="2">
        <f aca="true" t="shared" si="0" ref="G25:G30">IF(C25=0,0,E25/C25*100)</f>
        <v>0</v>
      </c>
      <c r="H25" s="14">
        <f aca="true" t="shared" si="1" ref="H25:H30">IF(G25&gt;=100,1,0)</f>
        <v>0</v>
      </c>
      <c r="I25" s="16">
        <f>IF(OR(V_пр_19_3&gt;0,V_пр_19_5&gt;0,V_пр_19_7&gt;0),1,0)</f>
        <v>0</v>
      </c>
      <c r="J25" s="4"/>
    </row>
    <row r="26" spans="1:10" ht="36.75" customHeight="1">
      <c r="A26" s="4" t="s">
        <v>37</v>
      </c>
      <c r="B26" s="4">
        <v>0</v>
      </c>
      <c r="C26" s="2">
        <v>0</v>
      </c>
      <c r="D26" s="4" t="s">
        <v>50</v>
      </c>
      <c r="E26" s="2">
        <v>0</v>
      </c>
      <c r="F26" s="4" t="s">
        <v>50</v>
      </c>
      <c r="G26" s="2">
        <f t="shared" si="0"/>
        <v>0</v>
      </c>
      <c r="H26" s="14">
        <f t="shared" si="1"/>
        <v>0</v>
      </c>
      <c r="I26" s="16">
        <f>IF(OR(V_пр_20_3&gt;0,V_пр_20_5&gt;0,V_пр_20_7&gt;0),1,0)</f>
        <v>0</v>
      </c>
      <c r="J26" s="4"/>
    </row>
    <row r="27" spans="1:10" ht="26.25" customHeight="1">
      <c r="A27" s="4" t="s">
        <v>38</v>
      </c>
      <c r="B27" s="4">
        <v>0</v>
      </c>
      <c r="C27" s="2">
        <v>0</v>
      </c>
      <c r="D27" s="4" t="s">
        <v>50</v>
      </c>
      <c r="E27" s="2">
        <v>0</v>
      </c>
      <c r="F27" s="4" t="s">
        <v>50</v>
      </c>
      <c r="G27" s="2">
        <f t="shared" si="0"/>
        <v>0</v>
      </c>
      <c r="H27" s="14">
        <f t="shared" si="1"/>
        <v>0</v>
      </c>
      <c r="I27" s="16">
        <f>IF(OR(V_пр_21_3&gt;0,V_пр_21_5&gt;0,V_пр_21_7&gt;0),1,0)</f>
        <v>0</v>
      </c>
      <c r="J27" s="4"/>
    </row>
    <row r="28" spans="1:10" ht="26.25" customHeight="1">
      <c r="A28" s="4" t="s">
        <v>39</v>
      </c>
      <c r="B28" s="4">
        <v>0</v>
      </c>
      <c r="C28" s="2">
        <v>0</v>
      </c>
      <c r="D28" s="4" t="s">
        <v>50</v>
      </c>
      <c r="E28" s="2">
        <v>0</v>
      </c>
      <c r="F28" s="4" t="s">
        <v>50</v>
      </c>
      <c r="G28" s="2">
        <f t="shared" si="0"/>
        <v>0</v>
      </c>
      <c r="H28" s="14">
        <f t="shared" si="1"/>
        <v>0</v>
      </c>
      <c r="I28" s="16">
        <f>IF(OR(V_пр_22_3&gt;0,V_пр_22_5&gt;0,V_пр_22_7&gt;0),1,0)</f>
        <v>0</v>
      </c>
      <c r="J28" s="4"/>
    </row>
    <row r="29" spans="1:10" ht="26.25" customHeight="1">
      <c r="A29" s="4" t="s">
        <v>40</v>
      </c>
      <c r="B29" s="4">
        <v>0</v>
      </c>
      <c r="C29" s="2">
        <v>0</v>
      </c>
      <c r="D29" s="4" t="s">
        <v>50</v>
      </c>
      <c r="E29" s="2">
        <v>0</v>
      </c>
      <c r="F29" s="4" t="s">
        <v>50</v>
      </c>
      <c r="G29" s="2">
        <f t="shared" si="0"/>
        <v>0</v>
      </c>
      <c r="H29" s="14">
        <f t="shared" si="1"/>
        <v>0</v>
      </c>
      <c r="I29" s="16">
        <f>IF(OR(V_пр_23_3&gt;0,V_пр_23_5&gt;0,V_пр_23_7&gt;0),1,0)</f>
        <v>0</v>
      </c>
      <c r="J29" s="4"/>
    </row>
    <row r="30" spans="1:10" ht="36.75" customHeight="1">
      <c r="A30" s="4" t="s">
        <v>41</v>
      </c>
      <c r="B30" s="4">
        <v>0</v>
      </c>
      <c r="C30" s="2">
        <v>0</v>
      </c>
      <c r="D30" s="4" t="s">
        <v>50</v>
      </c>
      <c r="E30" s="2">
        <v>0</v>
      </c>
      <c r="F30" s="4" t="s">
        <v>50</v>
      </c>
      <c r="G30" s="2">
        <f t="shared" si="0"/>
        <v>0</v>
      </c>
      <c r="H30" s="14">
        <f t="shared" si="1"/>
        <v>0</v>
      </c>
      <c r="I30" s="16">
        <f>IF(OR(V_пр_24_3&gt;0,V_пр_24_5&gt;0,V_пр_24_7&gt;0),1,0)</f>
        <v>0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</v>
      </c>
      <c r="E31" s="2">
        <v>0</v>
      </c>
      <c r="F31" s="2">
        <f>IF(AND(D31=0,E31&gt;0),100,(IF(D31=0,0,E31/D31*100-100)))</f>
        <v>0</v>
      </c>
      <c r="G31" s="4" t="s">
        <v>50</v>
      </c>
      <c r="H31" s="14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0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1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</v>
      </c>
      <c r="D34" s="4" t="s">
        <v>50</v>
      </c>
      <c r="E34" s="2">
        <v>0</v>
      </c>
      <c r="F34" s="4" t="s">
        <v>50</v>
      </c>
      <c r="G34" s="2">
        <f>IF(C34=0,0,E34/C34*100)</f>
        <v>0</v>
      </c>
      <c r="H34" s="14">
        <f>IF(G34&gt;=100,1,0)</f>
        <v>0</v>
      </c>
      <c r="I34" s="16">
        <f>IF(OR(V_пр_28_3&gt;0,V_пр_28_5&gt;0,V_пр_28_7&gt;0),1,0)</f>
        <v>0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0.08</v>
      </c>
      <c r="C36" s="4" t="s">
        <v>50</v>
      </c>
      <c r="D36" s="4" t="s">
        <v>50</v>
      </c>
      <c r="E36" s="2">
        <v>0.4</v>
      </c>
      <c r="F36" s="2">
        <f>IF(AND(B36=0,E36&gt;0),100,(IF(B36=0,0,E36/B36*100-100)))</f>
        <v>400</v>
      </c>
      <c r="G36" s="4" t="s">
        <v>50</v>
      </c>
      <c r="H36" s="14">
        <f>IF(F36&lt;5,0,(IF(F36&gt;=10,1,0.5)))</f>
        <v>1</v>
      </c>
      <c r="I36" s="16">
        <f>IF(OR(V_пр_30_2&gt;0,V_пр_30_5&gt;0,V_пр_30_6&gt;0),1,0)</f>
        <v>1</v>
      </c>
      <c r="J36" s="4"/>
    </row>
    <row r="37" spans="1:10" ht="26.25" customHeight="1">
      <c r="A37" s="4" t="s">
        <v>47</v>
      </c>
      <c r="B37" s="4">
        <v>0</v>
      </c>
      <c r="C37" s="2">
        <v>0</v>
      </c>
      <c r="D37" s="4" t="s">
        <v>50</v>
      </c>
      <c r="E37" s="2">
        <v>0</v>
      </c>
      <c r="F37" s="4" t="s">
        <v>50</v>
      </c>
      <c r="G37" s="2">
        <f>IF(C37=0,0,E37/C37*100)</f>
        <v>0</v>
      </c>
      <c r="H37" s="14">
        <f>IF(G37&gt;=100,1,0)</f>
        <v>0</v>
      </c>
      <c r="I37" s="16">
        <f>IF(OR(V_пр_31_3&gt;0,V_пр_31_5&gt;0,V_пр_31_7&gt;0),1,0)</f>
        <v>0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14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2022-10-12T10:29:19Z</dcterms:modified>
  <cp:category/>
  <cp:version/>
  <cp:contentType/>
  <cp:contentStatus/>
</cp:coreProperties>
</file>